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60" windowWidth="15480" windowHeight="8130" tabRatio="294" firstSheet="1" activeTab="1"/>
  </bookViews>
  <sheets>
    <sheet name="Zadání" sheetId="2" r:id="rId1"/>
    <sheet name="Statistika" sheetId="1" r:id="rId2"/>
    <sheet name="Statistika prázdná" sheetId="6" r:id="rId3"/>
    <sheet name="Ceník" sheetId="3" r:id="rId4"/>
  </sheets>
  <calcPr calcId="145621"/>
</workbook>
</file>

<file path=xl/calcChain.xml><?xml version="1.0" encoding="utf-8"?>
<calcChain xmlns="http://schemas.openxmlformats.org/spreadsheetml/2006/main">
  <c r="B17" i="6" l="1"/>
  <c r="G16" i="6"/>
  <c r="H16" i="6" s="1"/>
  <c r="I16" i="6" s="1"/>
  <c r="D16" i="6"/>
  <c r="G15" i="6"/>
  <c r="H15" i="6" s="1"/>
  <c r="I15" i="6" s="1"/>
  <c r="D15" i="6"/>
  <c r="G14" i="6"/>
  <c r="H14" i="6" s="1"/>
  <c r="I14" i="6" s="1"/>
  <c r="D14" i="6"/>
  <c r="G13" i="6"/>
  <c r="H13" i="6" s="1"/>
  <c r="I13" i="6" s="1"/>
  <c r="D13" i="6"/>
  <c r="G12" i="6"/>
  <c r="H12" i="6" s="1"/>
  <c r="I12" i="6" s="1"/>
  <c r="D12" i="6"/>
  <c r="G11" i="6"/>
  <c r="H11" i="6" s="1"/>
  <c r="I11" i="6" s="1"/>
  <c r="D11" i="6"/>
  <c r="G10" i="6"/>
  <c r="H10" i="6" s="1"/>
  <c r="I10" i="6" s="1"/>
  <c r="D10" i="6"/>
  <c r="G9" i="6"/>
  <c r="H9" i="6" s="1"/>
  <c r="I9" i="6" s="1"/>
  <c r="D9" i="6"/>
  <c r="G8" i="6"/>
  <c r="H8" i="6" s="1"/>
  <c r="I8" i="6" s="1"/>
  <c r="D8" i="6"/>
  <c r="G7" i="6"/>
  <c r="H7" i="6" s="1"/>
  <c r="I7" i="6" s="1"/>
  <c r="D7" i="6"/>
  <c r="G6" i="6"/>
  <c r="H6" i="6" s="1"/>
  <c r="I6" i="6" s="1"/>
  <c r="D6" i="6"/>
  <c r="G5" i="6"/>
  <c r="H5" i="6" s="1"/>
  <c r="I5" i="6" s="1"/>
  <c r="D5" i="6"/>
  <c r="H7" i="1"/>
  <c r="H8" i="1"/>
  <c r="H12" i="1"/>
  <c r="H13" i="1"/>
  <c r="H16" i="1"/>
  <c r="G6" i="1"/>
  <c r="H6" i="1" s="1"/>
  <c r="I6" i="1" s="1"/>
  <c r="G7" i="1"/>
  <c r="G8" i="1"/>
  <c r="G9" i="1"/>
  <c r="H9" i="1" s="1"/>
  <c r="G10" i="1"/>
  <c r="H10" i="1" s="1"/>
  <c r="I10" i="1" s="1"/>
  <c r="G11" i="1"/>
  <c r="H11" i="1" s="1"/>
  <c r="G12" i="1"/>
  <c r="G13" i="1"/>
  <c r="G14" i="1"/>
  <c r="H14" i="1" s="1"/>
  <c r="G15" i="1"/>
  <c r="H15" i="1" s="1"/>
  <c r="G16" i="1"/>
  <c r="G5" i="1"/>
  <c r="D6" i="1"/>
  <c r="D7" i="1"/>
  <c r="D8" i="1"/>
  <c r="D9" i="1"/>
  <c r="D10" i="1"/>
  <c r="D11" i="1"/>
  <c r="D12" i="1"/>
  <c r="D13" i="1"/>
  <c r="D14" i="1"/>
  <c r="D15" i="1"/>
  <c r="D16" i="1"/>
  <c r="D5" i="1"/>
  <c r="B17" i="1"/>
  <c r="D17" i="6" l="1"/>
  <c r="I17" i="6"/>
  <c r="I13" i="1"/>
  <c r="I9" i="1"/>
  <c r="I16" i="1"/>
  <c r="I12" i="1"/>
  <c r="I8" i="1"/>
  <c r="I15" i="1"/>
  <c r="I11" i="1"/>
  <c r="I7" i="1"/>
  <c r="I14" i="1"/>
  <c r="H5" i="1"/>
  <c r="I5" i="1" s="1"/>
  <c r="D17" i="1"/>
  <c r="I17" i="1" l="1"/>
</calcChain>
</file>

<file path=xl/sharedStrings.xml><?xml version="1.0" encoding="utf-8"?>
<sst xmlns="http://schemas.openxmlformats.org/spreadsheetml/2006/main" count="70" uniqueCount="30">
  <si>
    <t>MNOŽSTVÍ</t>
  </si>
  <si>
    <t>SMLUVNÍ</t>
  </si>
  <si>
    <t>FAKTURACE</t>
  </si>
  <si>
    <t>TUK</t>
  </si>
  <si>
    <t>BÍLKOVINA</t>
  </si>
  <si>
    <t>CENA DLE</t>
  </si>
  <si>
    <t>ÚSPORA</t>
  </si>
  <si>
    <t>CENA</t>
  </si>
  <si>
    <t>CELKEM</t>
  </si>
  <si>
    <t>TABULKY</t>
  </si>
  <si>
    <t>LEDEN</t>
  </si>
  <si>
    <t>ÚNOR</t>
  </si>
  <si>
    <t>BŘEZEN</t>
  </si>
  <si>
    <t>DUBEN</t>
  </si>
  <si>
    <t>KVĚTEN</t>
  </si>
  <si>
    <t xml:space="preserve">ČERVEN </t>
  </si>
  <si>
    <t>ČERVENEC</t>
  </si>
  <si>
    <t>SRPEN</t>
  </si>
  <si>
    <t>ZÁŘÍ</t>
  </si>
  <si>
    <t>ŘÍJEN</t>
  </si>
  <si>
    <t xml:space="preserve">LISTOPAD </t>
  </si>
  <si>
    <t>PROSINEC</t>
  </si>
  <si>
    <t>CENA ZA LITR</t>
  </si>
  <si>
    <t>Ceník</t>
  </si>
  <si>
    <t>;</t>
  </si>
  <si>
    <t>[litry]</t>
  </si>
  <si>
    <t>Maximum</t>
  </si>
  <si>
    <t>Záporné hodnoty</t>
  </si>
  <si>
    <t>Minimum</t>
  </si>
  <si>
    <t>STATISTIKA NÁKUPU MLÉKA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</si>
</sst>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10"/>
      <color indexed="2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31"/>
      </patternFill>
    </fill>
    <fill>
      <patternFill patternType="solid">
        <fgColor rgb="FFFF9B9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8" tint="0.39997558519241921"/>
        <bgColor indexed="35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5" fillId="0" borderId="0" xfId="0" applyNumberFormat="1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8" xfId="0" applyFont="1" applyBorder="1"/>
    <xf numFmtId="0" fontId="3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3" fillId="2" borderId="15" xfId="0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 applyProtection="1">
      <alignment vertical="center"/>
      <protection locked="0"/>
    </xf>
    <xf numFmtId="4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44" fontId="3" fillId="2" borderId="17" xfId="0" applyNumberFormat="1" applyFont="1" applyFill="1" applyBorder="1" applyAlignment="1">
      <alignment vertical="center"/>
    </xf>
    <xf numFmtId="44" fontId="3" fillId="2" borderId="18" xfId="0" applyNumberFormat="1" applyFont="1" applyFill="1" applyBorder="1" applyAlignment="1">
      <alignment vertical="center"/>
    </xf>
    <xf numFmtId="2" fontId="1" fillId="0" borderId="27" xfId="1" applyNumberFormat="1" applyBorder="1" applyAlignment="1">
      <alignment horizontal="center"/>
    </xf>
    <xf numFmtId="2" fontId="1" fillId="0" borderId="28" xfId="1" applyNumberFormat="1" applyBorder="1" applyAlignment="1">
      <alignment horizontal="center"/>
    </xf>
    <xf numFmtId="2" fontId="1" fillId="0" borderId="29" xfId="1" applyNumberFormat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44" fontId="3" fillId="5" borderId="3" xfId="0" applyNumberFormat="1" applyFont="1" applyFill="1" applyBorder="1"/>
    <xf numFmtId="3" fontId="3" fillId="6" borderId="3" xfId="0" applyNumberFormat="1" applyFont="1" applyFill="1" applyBorder="1" applyAlignment="1" applyProtection="1">
      <alignment horizontal="right" indent="2"/>
      <protection locked="0"/>
    </xf>
    <xf numFmtId="44" fontId="2" fillId="6" borderId="3" xfId="0" applyNumberFormat="1" applyFont="1" applyFill="1" applyBorder="1" applyProtection="1">
      <protection locked="0"/>
    </xf>
    <xf numFmtId="3" fontId="3" fillId="6" borderId="2" xfId="0" applyNumberFormat="1" applyFont="1" applyFill="1" applyBorder="1" applyAlignment="1" applyProtection="1">
      <alignment horizontal="right" indent="2"/>
      <protection locked="0"/>
    </xf>
    <xf numFmtId="3" fontId="3" fillId="6" borderId="12" xfId="0" applyNumberFormat="1" applyFont="1" applyFill="1" applyBorder="1" applyAlignment="1" applyProtection="1">
      <alignment horizontal="right" indent="2"/>
      <protection locked="0"/>
    </xf>
    <xf numFmtId="2" fontId="2" fillId="8" borderId="1" xfId="0" applyNumberFormat="1" applyFont="1" applyFill="1" applyBorder="1" applyAlignment="1" applyProtection="1">
      <alignment horizontal="center"/>
      <protection locked="0"/>
    </xf>
    <xf numFmtId="2" fontId="2" fillId="8" borderId="9" xfId="0" applyNumberFormat="1" applyFont="1" applyFill="1" applyBorder="1" applyAlignment="1" applyProtection="1">
      <alignment horizontal="center"/>
      <protection locked="0"/>
    </xf>
    <xf numFmtId="2" fontId="2" fillId="8" borderId="13" xfId="0" applyNumberFormat="1" applyFont="1" applyFill="1" applyBorder="1" applyAlignment="1" applyProtection="1">
      <alignment horizontal="center"/>
      <protection locked="0"/>
    </xf>
    <xf numFmtId="44" fontId="2" fillId="9" borderId="9" xfId="0" applyNumberFormat="1" applyFont="1" applyFill="1" applyBorder="1" applyAlignment="1" applyProtection="1">
      <alignment horizontal="center"/>
      <protection locked="0"/>
    </xf>
    <xf numFmtId="3" fontId="5" fillId="7" borderId="31" xfId="0" applyNumberFormat="1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44" fontId="2" fillId="9" borderId="9" xfId="0" applyNumberFormat="1" applyFont="1" applyFill="1" applyBorder="1" applyAlignment="1">
      <alignment horizontal="left" indent="1"/>
    </xf>
    <xf numFmtId="44" fontId="3" fillId="5" borderId="7" xfId="0" applyNumberFormat="1" applyFont="1" applyFill="1" applyBorder="1" applyAlignment="1">
      <alignment horizontal="left" indent="1"/>
    </xf>
    <xf numFmtId="4" fontId="3" fillId="2" borderId="18" xfId="0" applyNumberFormat="1" applyFont="1" applyFill="1" applyBorder="1" applyAlignment="1" applyProtection="1">
      <alignment horizontal="left" vertical="center" indent="1"/>
      <protection locked="0"/>
    </xf>
    <xf numFmtId="44" fontId="3" fillId="2" borderId="19" xfId="0" applyNumberFormat="1" applyFont="1" applyFill="1" applyBorder="1" applyAlignment="1">
      <alignment horizontal="left" vertical="center" indent="1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12">
    <dxf>
      <font>
        <color auto="1"/>
      </font>
      <fill>
        <patternFill>
          <bgColor rgb="FFFF9B9B"/>
        </patternFill>
      </fill>
    </dxf>
    <dxf>
      <fill>
        <patternFill>
          <bgColor rgb="FFFF9B9B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auto="1"/>
      </font>
      <fill>
        <patternFill>
          <bgColor rgb="FFFF9B9B"/>
        </patternFill>
      </fill>
    </dxf>
    <dxf>
      <fill>
        <patternFill>
          <bgColor rgb="FFFF9B9B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F3F7"/>
      <color rgb="FF99FF66"/>
      <color rgb="FFFF9B9B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676274</xdr:colOff>
      <xdr:row>23</xdr:row>
      <xdr:rowOff>114300</xdr:rowOff>
    </xdr:to>
    <xdr:sp macro="" textlink="">
      <xdr:nvSpPr>
        <xdr:cNvPr id="2050" name="TextovéPole 1"/>
        <xdr:cNvSpPr txBox="1">
          <a:spLocks noChangeArrowheads="1"/>
        </xdr:cNvSpPr>
      </xdr:nvSpPr>
      <xdr:spPr bwMode="auto">
        <a:xfrm>
          <a:off x="0" y="0"/>
          <a:ext cx="6848474" cy="3838575"/>
        </a:xfrm>
        <a:prstGeom prst="rect">
          <a:avLst/>
        </a:prstGeom>
        <a:solidFill>
          <a:srgbClr val="E5F3F7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300" b="1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Zadání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Zákazník potřebuje tabulku pro přehled nákupu mléka za smluvní ceny. Smluvní ceny porovnává s cenami tabulkovými a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počítá úsporu.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ea typeface="+mn-ea"/>
            <a:cs typeface="Calibri"/>
          </a:endParaRPr>
        </a:p>
        <a:p>
          <a:pPr algn="l" rtl="0">
            <a:defRPr sz="1000"/>
          </a:pPr>
          <a:r>
            <a:rPr lang="cs-CZ" sz="1300" b="1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Řešení</a:t>
          </a:r>
        </a:p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Množství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- zvýraznění maximální hodnoty.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Smluvní cena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zvýraznění maximální hodnoty.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Fakturace celkem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zvýraznění maximální a mininální hodnoty, výpočet: množství krát smluvní cena, zaokrouhledno . 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Cena dle tabulky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hledá se funkcí SVYHLEDAT() z tabulky na listu Ceník. Omezení dat na hodnoty z tabulky ceníku.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Úspora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- rozdíl mezi tabulkovou cenou a smluvní cenou za litr. Zvýraznění  záporných hodnot.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Úspora celkem </a:t>
          </a: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 zvýraznění záporných hodnot.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Hodnoty (maxima, minima) se v tabulce zvýrazňují automaticky pomocí podmíněného formátování.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List Statistika prázdná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Zamknutí oblastí mimo oblast vstupních dat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ColWidth="11.5703125" defaultRowHeight="12.75" x14ac:dyDescent="0.2"/>
  <sheetData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sqref="A1:I1"/>
    </sheetView>
  </sheetViews>
  <sheetFormatPr defaultColWidth="12.5703125" defaultRowHeight="12.75" x14ac:dyDescent="0.2"/>
  <cols>
    <col min="1" max="1" width="16" style="1" customWidth="1"/>
    <col min="2" max="2" width="16" style="2" customWidth="1"/>
    <col min="3" max="256" width="16" style="1" customWidth="1"/>
    <col min="257" max="16384" width="12.5703125" style="1"/>
  </cols>
  <sheetData>
    <row r="1" spans="1:12" ht="25.5" customHeight="1" thickBot="1" x14ac:dyDescent="0.25">
      <c r="A1" s="47" t="s">
        <v>29</v>
      </c>
      <c r="B1" s="48"/>
      <c r="C1" s="48"/>
      <c r="D1" s="48"/>
      <c r="E1" s="48"/>
      <c r="F1" s="48"/>
      <c r="G1" s="48"/>
      <c r="H1" s="48"/>
      <c r="I1" s="48"/>
      <c r="J1"/>
      <c r="K1"/>
      <c r="L1"/>
    </row>
    <row r="2" spans="1:12" customFormat="1" ht="13.5" thickBot="1" x14ac:dyDescent="0.25"/>
    <row r="3" spans="1:12" s="22" customFormat="1" ht="16.5" customHeight="1" x14ac:dyDescent="0.2">
      <c r="A3" s="4"/>
      <c r="B3" s="1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6</v>
      </c>
    </row>
    <row r="4" spans="1:12" s="22" customFormat="1" ht="16.5" customHeight="1" x14ac:dyDescent="0.2">
      <c r="A4" s="23"/>
      <c r="B4" s="24" t="s">
        <v>25</v>
      </c>
      <c r="C4" s="8" t="s">
        <v>7</v>
      </c>
      <c r="D4" s="8" t="s">
        <v>8</v>
      </c>
      <c r="E4" s="8"/>
      <c r="F4" s="8"/>
      <c r="G4" s="8" t="s">
        <v>9</v>
      </c>
      <c r="H4" s="8"/>
      <c r="I4" s="10" t="s">
        <v>8</v>
      </c>
    </row>
    <row r="5" spans="1:12" ht="15.75" customHeight="1" x14ac:dyDescent="0.25">
      <c r="A5" s="7" t="s">
        <v>10</v>
      </c>
      <c r="B5" s="33">
        <v>143983</v>
      </c>
      <c r="C5" s="34">
        <v>6</v>
      </c>
      <c r="D5" s="32">
        <f>ROUND(B5*C5,0)</f>
        <v>863898</v>
      </c>
      <c r="E5" s="38">
        <v>3.41</v>
      </c>
      <c r="F5" s="38">
        <v>3.08</v>
      </c>
      <c r="G5" s="40">
        <f>IF(ISBLANK(E5),0,VLOOKUP(E5,Ceník!$A$4:$B$16,2,1))</f>
        <v>6.81</v>
      </c>
      <c r="H5" s="43">
        <f>IF(ISBLANK(E5),0,G5-C5)</f>
        <v>0.80999999999999961</v>
      </c>
      <c r="I5" s="44">
        <f>H5*B5</f>
        <v>116626.22999999994</v>
      </c>
    </row>
    <row r="6" spans="1:12" ht="15.75" customHeight="1" x14ac:dyDescent="0.25">
      <c r="A6" s="7" t="s">
        <v>11</v>
      </c>
      <c r="B6" s="35">
        <v>129440</v>
      </c>
      <c r="C6" s="34">
        <v>6</v>
      </c>
      <c r="D6" s="32">
        <f t="shared" ref="D6:D16" si="0">ROUND(B6*C6,0)</f>
        <v>776640</v>
      </c>
      <c r="E6" s="37">
        <v>3.44</v>
      </c>
      <c r="F6" s="37">
        <v>3.1</v>
      </c>
      <c r="G6" s="40">
        <f>IF(ISBLANK(E6),0,VLOOKUP(E6,Ceník!$A$4:$B$16,2,1))</f>
        <v>6.81</v>
      </c>
      <c r="H6" s="43">
        <f t="shared" ref="H6:H16" si="1">IF(ISBLANK(E6),0,G6-C6)</f>
        <v>0.80999999999999961</v>
      </c>
      <c r="I6" s="44">
        <f t="shared" ref="I6:I16" si="2">H6*B6</f>
        <v>104846.39999999995</v>
      </c>
    </row>
    <row r="7" spans="1:12" ht="15.75" customHeight="1" x14ac:dyDescent="0.25">
      <c r="A7" s="7" t="s">
        <v>12</v>
      </c>
      <c r="B7" s="35">
        <v>157735</v>
      </c>
      <c r="C7" s="34">
        <v>6.4</v>
      </c>
      <c r="D7" s="32">
        <f t="shared" si="0"/>
        <v>1009504</v>
      </c>
      <c r="E7" s="37">
        <v>3.74</v>
      </c>
      <c r="F7" s="37">
        <v>3.06</v>
      </c>
      <c r="G7" s="40">
        <f>IF(ISBLANK(E7),0,VLOOKUP(E7,Ceník!$A$4:$B$16,2,1))</f>
        <v>7.39</v>
      </c>
      <c r="H7" s="43">
        <f t="shared" si="1"/>
        <v>0.98999999999999932</v>
      </c>
      <c r="I7" s="44">
        <f t="shared" si="2"/>
        <v>156157.64999999991</v>
      </c>
    </row>
    <row r="8" spans="1:12" ht="15.75" customHeight="1" x14ac:dyDescent="0.25">
      <c r="A8" s="7" t="s">
        <v>13</v>
      </c>
      <c r="B8" s="35">
        <v>152725</v>
      </c>
      <c r="C8" s="34">
        <v>6.7</v>
      </c>
      <c r="D8" s="32">
        <f t="shared" si="0"/>
        <v>1023258</v>
      </c>
      <c r="E8" s="37">
        <v>3.72</v>
      </c>
      <c r="F8" s="37">
        <v>3.04</v>
      </c>
      <c r="G8" s="40">
        <f>IF(ISBLANK(E8),0,VLOOKUP(E8,Ceník!$A$4:$B$16,2,1))</f>
        <v>7.39</v>
      </c>
      <c r="H8" s="43">
        <f t="shared" si="1"/>
        <v>0.6899999999999995</v>
      </c>
      <c r="I8" s="44">
        <f t="shared" si="2"/>
        <v>105380.24999999993</v>
      </c>
    </row>
    <row r="9" spans="1:12" ht="15.75" customHeight="1" x14ac:dyDescent="0.25">
      <c r="A9" s="7" t="s">
        <v>14</v>
      </c>
      <c r="B9" s="35">
        <v>151340</v>
      </c>
      <c r="C9" s="34">
        <v>6.75</v>
      </c>
      <c r="D9" s="32">
        <f t="shared" si="0"/>
        <v>1021545</v>
      </c>
      <c r="E9" s="37">
        <v>3.78</v>
      </c>
      <c r="F9" s="37">
        <v>3.03</v>
      </c>
      <c r="G9" s="40">
        <f>IF(ISBLANK(E9),0,VLOOKUP(E9,Ceník!$A$4:$B$16,2,1))</f>
        <v>7.49</v>
      </c>
      <c r="H9" s="43">
        <f t="shared" si="1"/>
        <v>0.74000000000000021</v>
      </c>
      <c r="I9" s="44">
        <f t="shared" si="2"/>
        <v>111991.60000000003</v>
      </c>
    </row>
    <row r="10" spans="1:12" ht="15.75" customHeight="1" x14ac:dyDescent="0.25">
      <c r="A10" s="7" t="s">
        <v>15</v>
      </c>
      <c r="B10" s="35">
        <v>142500</v>
      </c>
      <c r="C10" s="34">
        <v>6.75</v>
      </c>
      <c r="D10" s="32">
        <f t="shared" si="0"/>
        <v>961875</v>
      </c>
      <c r="E10" s="37">
        <v>3.59</v>
      </c>
      <c r="F10" s="37">
        <v>3.1</v>
      </c>
      <c r="G10" s="40">
        <f>IF(ISBLANK(E10),0,VLOOKUP(E10,Ceník!$A$4:$B$16,2,1))</f>
        <v>7.1</v>
      </c>
      <c r="H10" s="43">
        <f t="shared" si="1"/>
        <v>0.34999999999999964</v>
      </c>
      <c r="I10" s="44">
        <f t="shared" si="2"/>
        <v>49874.999999999949</v>
      </c>
    </row>
    <row r="11" spans="1:12" ht="15.75" customHeight="1" x14ac:dyDescent="0.25">
      <c r="A11" s="7" t="s">
        <v>16</v>
      </c>
      <c r="B11" s="35">
        <v>165805</v>
      </c>
      <c r="C11" s="34">
        <v>6.75</v>
      </c>
      <c r="D11" s="32">
        <f t="shared" si="0"/>
        <v>1119184</v>
      </c>
      <c r="E11" s="37">
        <v>3.36</v>
      </c>
      <c r="F11" s="37">
        <v>3.06</v>
      </c>
      <c r="G11" s="40">
        <f>IF(ISBLANK(E11),0,VLOOKUP(E11,Ceník!$A$4:$B$16,2,1))</f>
        <v>6.72</v>
      </c>
      <c r="H11" s="43">
        <f t="shared" si="1"/>
        <v>-3.0000000000000249E-2</v>
      </c>
      <c r="I11" s="44">
        <f t="shared" si="2"/>
        <v>-4974.1500000000415</v>
      </c>
    </row>
    <row r="12" spans="1:12" ht="15.75" customHeight="1" x14ac:dyDescent="0.25">
      <c r="A12" s="7" t="s">
        <v>17</v>
      </c>
      <c r="B12" s="35">
        <v>161090</v>
      </c>
      <c r="C12" s="34">
        <v>6.75</v>
      </c>
      <c r="D12" s="32">
        <f t="shared" si="0"/>
        <v>1087358</v>
      </c>
      <c r="E12" s="37">
        <v>3.37</v>
      </c>
      <c r="F12" s="37">
        <v>3.04</v>
      </c>
      <c r="G12" s="40">
        <f>IF(ISBLANK(E12),0,VLOOKUP(E12,Ceník!$A$4:$B$16,2,1))</f>
        <v>6.72</v>
      </c>
      <c r="H12" s="43">
        <f t="shared" si="1"/>
        <v>-3.0000000000000249E-2</v>
      </c>
      <c r="I12" s="44">
        <f t="shared" si="2"/>
        <v>-4832.7000000000398</v>
      </c>
    </row>
    <row r="13" spans="1:12" ht="15.75" customHeight="1" x14ac:dyDescent="0.25">
      <c r="A13" s="7" t="s">
        <v>18</v>
      </c>
      <c r="B13" s="35">
        <v>157250</v>
      </c>
      <c r="C13" s="34">
        <v>7.1</v>
      </c>
      <c r="D13" s="32">
        <f t="shared" si="0"/>
        <v>1116475</v>
      </c>
      <c r="E13" s="37">
        <v>3.65</v>
      </c>
      <c r="F13" s="37">
        <v>3.13</v>
      </c>
      <c r="G13" s="40">
        <f>IF(ISBLANK(E13),0,VLOOKUP(E13,Ceník!$A$4:$B$16,2,1))</f>
        <v>7.29</v>
      </c>
      <c r="H13" s="43">
        <f t="shared" si="1"/>
        <v>0.19000000000000039</v>
      </c>
      <c r="I13" s="44">
        <f t="shared" si="2"/>
        <v>29877.500000000062</v>
      </c>
    </row>
    <row r="14" spans="1:12" ht="15.75" customHeight="1" x14ac:dyDescent="0.25">
      <c r="A14" s="7" t="s">
        <v>19</v>
      </c>
      <c r="B14" s="35">
        <v>157805</v>
      </c>
      <c r="C14" s="34">
        <v>7.25</v>
      </c>
      <c r="D14" s="32">
        <f t="shared" si="0"/>
        <v>1144086</v>
      </c>
      <c r="E14" s="37">
        <v>3.65</v>
      </c>
      <c r="F14" s="37">
        <v>3.15</v>
      </c>
      <c r="G14" s="40">
        <f>IF(ISBLANK(E14),0,VLOOKUP(E14,Ceník!$A$4:$B$16,2,1))</f>
        <v>7.29</v>
      </c>
      <c r="H14" s="43">
        <f t="shared" si="1"/>
        <v>4.0000000000000036E-2</v>
      </c>
      <c r="I14" s="44">
        <f t="shared" si="2"/>
        <v>6312.2000000000053</v>
      </c>
    </row>
    <row r="15" spans="1:12" ht="15.75" customHeight="1" x14ac:dyDescent="0.25">
      <c r="A15" s="7" t="s">
        <v>20</v>
      </c>
      <c r="B15" s="35">
        <v>145900</v>
      </c>
      <c r="C15" s="34">
        <v>7.4</v>
      </c>
      <c r="D15" s="32">
        <f t="shared" si="0"/>
        <v>1079660</v>
      </c>
      <c r="E15" s="37">
        <v>3.87</v>
      </c>
      <c r="F15" s="37">
        <v>3.18</v>
      </c>
      <c r="G15" s="40">
        <f>IF(ISBLANK(E15),0,VLOOKUP(E15,Ceník!$A$4:$B$16,2,1))</f>
        <v>7.69</v>
      </c>
      <c r="H15" s="43">
        <f t="shared" si="1"/>
        <v>0.29000000000000004</v>
      </c>
      <c r="I15" s="44">
        <f t="shared" si="2"/>
        <v>42311.000000000007</v>
      </c>
    </row>
    <row r="16" spans="1:12" ht="15.75" customHeight="1" x14ac:dyDescent="0.25">
      <c r="A16" s="9" t="s">
        <v>21</v>
      </c>
      <c r="B16" s="36">
        <v>146270</v>
      </c>
      <c r="C16" s="34">
        <v>7.4</v>
      </c>
      <c r="D16" s="32">
        <f t="shared" si="0"/>
        <v>1082398</v>
      </c>
      <c r="E16" s="39">
        <v>3.69</v>
      </c>
      <c r="F16" s="39">
        <v>3.19</v>
      </c>
      <c r="G16" s="40">
        <f>IF(ISBLANK(E16),0,VLOOKUP(E16,Ceník!$A$4:$B$16,2,1))</f>
        <v>7.29</v>
      </c>
      <c r="H16" s="43">
        <f t="shared" si="1"/>
        <v>-0.11000000000000032</v>
      </c>
      <c r="I16" s="44">
        <f t="shared" si="2"/>
        <v>-16089.700000000046</v>
      </c>
    </row>
    <row r="17" spans="1:9" s="3" customFormat="1" ht="18.75" customHeight="1" thickBot="1" x14ac:dyDescent="0.25">
      <c r="A17" s="11" t="s">
        <v>8</v>
      </c>
      <c r="B17" s="25">
        <f>SUM(B5:B16)</f>
        <v>1811843</v>
      </c>
      <c r="C17" s="12"/>
      <c r="D17" s="26">
        <f>SUM(D5:D16)</f>
        <v>12285881</v>
      </c>
      <c r="E17" s="13"/>
      <c r="F17" s="13"/>
      <c r="G17" s="13"/>
      <c r="H17" s="45"/>
      <c r="I17" s="46">
        <f>SUM(I5:I16)</f>
        <v>697481.27999999968</v>
      </c>
    </row>
    <row r="19" spans="1:9" ht="14.25" customHeight="1" x14ac:dyDescent="0.2">
      <c r="A19" s="14"/>
      <c r="B19" s="41" t="s">
        <v>26</v>
      </c>
      <c r="C19" s="41" t="s">
        <v>26</v>
      </c>
      <c r="D19" s="42" t="s">
        <v>28</v>
      </c>
      <c r="H19" s="30" t="s">
        <v>27</v>
      </c>
      <c r="I19" s="30" t="s">
        <v>27</v>
      </c>
    </row>
    <row r="20" spans="1:9" x14ac:dyDescent="0.2">
      <c r="D20" s="31" t="s">
        <v>26</v>
      </c>
    </row>
    <row r="21" spans="1:9" x14ac:dyDescent="0.2">
      <c r="D21"/>
    </row>
    <row r="23" spans="1:9" hidden="1" x14ac:dyDescent="0.2"/>
  </sheetData>
  <mergeCells count="1">
    <mergeCell ref="A1:I1"/>
  </mergeCells>
  <phoneticPr fontId="0" type="noConversion"/>
  <conditionalFormatting sqref="B5:B16">
    <cfRule type="expression" dxfId="11" priority="7" stopIfTrue="1">
      <formula>B5=MAX($B$5:$B$16)</formula>
    </cfRule>
  </conditionalFormatting>
  <conditionalFormatting sqref="C5:C16">
    <cfRule type="expression" dxfId="10" priority="6" stopIfTrue="1">
      <formula>C5 = MAX($C$5:$C$16)</formula>
    </cfRule>
  </conditionalFormatting>
  <conditionalFormatting sqref="D5:D16">
    <cfRule type="expression" dxfId="9" priority="4" stopIfTrue="1">
      <formula>D5=MIN($D$5:$D$16)</formula>
    </cfRule>
    <cfRule type="expression" dxfId="8" priority="5" stopIfTrue="1">
      <formula>D5=MAX($D$5:$D$16)</formula>
    </cfRule>
  </conditionalFormatting>
  <conditionalFormatting sqref="H5:H16">
    <cfRule type="cellIs" dxfId="7" priority="3" stopIfTrue="1" operator="lessThan">
      <formula>0</formula>
    </cfRule>
  </conditionalFormatting>
  <conditionalFormatting sqref="I5:I16">
    <cfRule type="cellIs" dxfId="6" priority="1" stopIfTrue="1" operator="lessThan">
      <formula>0</formula>
    </cfRule>
  </conditionalFormatting>
  <dataValidations count="1">
    <dataValidation type="decimal" allowBlank="1" showInputMessage="1" showErrorMessage="1" errorTitle="Omezení vstupních hodnot" error="Můžete zadat jen hodnotu z intervalu 3,30 až 4,20" sqref="E5:E16">
      <formula1>3.3</formula1>
      <formula2>4.2</formula2>
    </dataValidation>
  </dataValidations>
  <pageMargins left="0.78749999999999998" right="0.78749999999999998" top="1.0527777777777778" bottom="1.0527777777777778" header="0.78749999999999998" footer="0.78749999999999998"/>
  <pageSetup paperSize="9" orientation="landscape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  <ignoredErrors>
    <ignoredError sqref="G5:G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I1"/>
    </sheetView>
  </sheetViews>
  <sheetFormatPr defaultColWidth="12.5703125" defaultRowHeight="12.75" x14ac:dyDescent="0.2"/>
  <cols>
    <col min="1" max="1" width="16" style="1" customWidth="1"/>
    <col min="2" max="2" width="16" style="2" customWidth="1"/>
    <col min="3" max="256" width="16" style="1" customWidth="1"/>
    <col min="257" max="16384" width="12.5703125" style="1"/>
  </cols>
  <sheetData>
    <row r="1" spans="1:12" ht="25.5" customHeight="1" thickBot="1" x14ac:dyDescent="0.25">
      <c r="A1" s="47" t="s">
        <v>29</v>
      </c>
      <c r="B1" s="48"/>
      <c r="C1" s="48"/>
      <c r="D1" s="48"/>
      <c r="E1" s="48"/>
      <c r="F1" s="48"/>
      <c r="G1" s="48"/>
      <c r="H1" s="48"/>
      <c r="I1" s="48"/>
      <c r="J1"/>
      <c r="K1"/>
      <c r="L1"/>
    </row>
    <row r="2" spans="1:12" customFormat="1" ht="13.5" thickBot="1" x14ac:dyDescent="0.25"/>
    <row r="3" spans="1:12" s="22" customFormat="1" ht="16.5" customHeight="1" x14ac:dyDescent="0.2">
      <c r="A3" s="4"/>
      <c r="B3" s="1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6</v>
      </c>
    </row>
    <row r="4" spans="1:12" s="22" customFormat="1" ht="16.5" customHeight="1" x14ac:dyDescent="0.2">
      <c r="A4" s="23"/>
      <c r="B4" s="24" t="s">
        <v>25</v>
      </c>
      <c r="C4" s="8" t="s">
        <v>7</v>
      </c>
      <c r="D4" s="8" t="s">
        <v>8</v>
      </c>
      <c r="E4" s="8"/>
      <c r="F4" s="8"/>
      <c r="G4" s="8" t="s">
        <v>9</v>
      </c>
      <c r="H4" s="8"/>
      <c r="I4" s="10" t="s">
        <v>8</v>
      </c>
    </row>
    <row r="5" spans="1:12" ht="15.75" customHeight="1" x14ac:dyDescent="0.25">
      <c r="A5" s="7" t="s">
        <v>10</v>
      </c>
      <c r="B5" s="33"/>
      <c r="C5" s="34"/>
      <c r="D5" s="32">
        <f>ROUND(B5*C5,0)</f>
        <v>0</v>
      </c>
      <c r="E5" s="38"/>
      <c r="F5" s="38"/>
      <c r="G5" s="40">
        <f>IF(ISBLANK(E5),0,VLOOKUP(E5,Ceník!$A$4:$B$16,2,1))</f>
        <v>0</v>
      </c>
      <c r="H5" s="43">
        <f>IF(ISBLANK(E5),0,G5-C5)</f>
        <v>0</v>
      </c>
      <c r="I5" s="44">
        <f>H5*B5</f>
        <v>0</v>
      </c>
    </row>
    <row r="6" spans="1:12" ht="15.75" customHeight="1" x14ac:dyDescent="0.25">
      <c r="A6" s="7" t="s">
        <v>11</v>
      </c>
      <c r="B6" s="35"/>
      <c r="C6" s="34"/>
      <c r="D6" s="32">
        <f t="shared" ref="D6:D16" si="0">ROUND(B6*C6,0)</f>
        <v>0</v>
      </c>
      <c r="E6" s="37"/>
      <c r="F6" s="37"/>
      <c r="G6" s="40">
        <f>IF(ISBLANK(E6),0,VLOOKUP(E6,Ceník!$A$4:$B$16,2,1))</f>
        <v>0</v>
      </c>
      <c r="H6" s="43">
        <f t="shared" ref="H6:H16" si="1">IF(ISBLANK(E6),0,G6-C6)</f>
        <v>0</v>
      </c>
      <c r="I6" s="44">
        <f t="shared" ref="I6:I16" si="2">H6*B6</f>
        <v>0</v>
      </c>
    </row>
    <row r="7" spans="1:12" ht="15.75" customHeight="1" x14ac:dyDescent="0.25">
      <c r="A7" s="7" t="s">
        <v>12</v>
      </c>
      <c r="B7" s="35"/>
      <c r="C7" s="34"/>
      <c r="D7" s="32">
        <f t="shared" si="0"/>
        <v>0</v>
      </c>
      <c r="E7" s="37"/>
      <c r="F7" s="37"/>
      <c r="G7" s="40">
        <f>IF(ISBLANK(E7),0,VLOOKUP(E7,Ceník!$A$4:$B$16,2,1))</f>
        <v>0</v>
      </c>
      <c r="H7" s="43">
        <f t="shared" si="1"/>
        <v>0</v>
      </c>
      <c r="I7" s="44">
        <f t="shared" si="2"/>
        <v>0</v>
      </c>
    </row>
    <row r="8" spans="1:12" ht="15.75" customHeight="1" x14ac:dyDescent="0.25">
      <c r="A8" s="7" t="s">
        <v>13</v>
      </c>
      <c r="B8" s="35"/>
      <c r="C8" s="34"/>
      <c r="D8" s="32">
        <f t="shared" si="0"/>
        <v>0</v>
      </c>
      <c r="E8" s="37"/>
      <c r="F8" s="37"/>
      <c r="G8" s="40">
        <f>IF(ISBLANK(E8),0,VLOOKUP(E8,Ceník!$A$4:$B$16,2,1))</f>
        <v>0</v>
      </c>
      <c r="H8" s="43">
        <f t="shared" si="1"/>
        <v>0</v>
      </c>
      <c r="I8" s="44">
        <f t="shared" si="2"/>
        <v>0</v>
      </c>
    </row>
    <row r="9" spans="1:12" ht="15.75" customHeight="1" x14ac:dyDescent="0.25">
      <c r="A9" s="7" t="s">
        <v>14</v>
      </c>
      <c r="B9" s="35"/>
      <c r="C9" s="34"/>
      <c r="D9" s="32">
        <f t="shared" si="0"/>
        <v>0</v>
      </c>
      <c r="E9" s="37"/>
      <c r="F9" s="37"/>
      <c r="G9" s="40">
        <f>IF(ISBLANK(E9),0,VLOOKUP(E9,Ceník!$A$4:$B$16,2,1))</f>
        <v>0</v>
      </c>
      <c r="H9" s="43">
        <f t="shared" si="1"/>
        <v>0</v>
      </c>
      <c r="I9" s="44">
        <f t="shared" si="2"/>
        <v>0</v>
      </c>
    </row>
    <row r="10" spans="1:12" ht="15.75" customHeight="1" x14ac:dyDescent="0.25">
      <c r="A10" s="7" t="s">
        <v>15</v>
      </c>
      <c r="B10" s="35"/>
      <c r="C10" s="34"/>
      <c r="D10" s="32">
        <f t="shared" si="0"/>
        <v>0</v>
      </c>
      <c r="E10" s="37"/>
      <c r="F10" s="37"/>
      <c r="G10" s="40">
        <f>IF(ISBLANK(E10),0,VLOOKUP(E10,Ceník!$A$4:$B$16,2,1))</f>
        <v>0</v>
      </c>
      <c r="H10" s="43">
        <f t="shared" si="1"/>
        <v>0</v>
      </c>
      <c r="I10" s="44">
        <f t="shared" si="2"/>
        <v>0</v>
      </c>
    </row>
    <row r="11" spans="1:12" ht="15.75" customHeight="1" x14ac:dyDescent="0.25">
      <c r="A11" s="7" t="s">
        <v>16</v>
      </c>
      <c r="B11" s="35"/>
      <c r="C11" s="34"/>
      <c r="D11" s="32">
        <f t="shared" si="0"/>
        <v>0</v>
      </c>
      <c r="E11" s="37"/>
      <c r="F11" s="37"/>
      <c r="G11" s="40">
        <f>IF(ISBLANK(E11),0,VLOOKUP(E11,Ceník!$A$4:$B$16,2,1))</f>
        <v>0</v>
      </c>
      <c r="H11" s="43">
        <f t="shared" si="1"/>
        <v>0</v>
      </c>
      <c r="I11" s="44">
        <f t="shared" si="2"/>
        <v>0</v>
      </c>
    </row>
    <row r="12" spans="1:12" ht="15.75" customHeight="1" x14ac:dyDescent="0.25">
      <c r="A12" s="7" t="s">
        <v>17</v>
      </c>
      <c r="B12" s="35"/>
      <c r="C12" s="34"/>
      <c r="D12" s="32">
        <f t="shared" si="0"/>
        <v>0</v>
      </c>
      <c r="E12" s="37"/>
      <c r="F12" s="37"/>
      <c r="G12" s="40">
        <f>IF(ISBLANK(E12),0,VLOOKUP(E12,Ceník!$A$4:$B$16,2,1))</f>
        <v>0</v>
      </c>
      <c r="H12" s="43">
        <f t="shared" si="1"/>
        <v>0</v>
      </c>
      <c r="I12" s="44">
        <f t="shared" si="2"/>
        <v>0</v>
      </c>
    </row>
    <row r="13" spans="1:12" ht="15.75" customHeight="1" x14ac:dyDescent="0.25">
      <c r="A13" s="7" t="s">
        <v>18</v>
      </c>
      <c r="B13" s="35"/>
      <c r="C13" s="34"/>
      <c r="D13" s="32">
        <f t="shared" si="0"/>
        <v>0</v>
      </c>
      <c r="E13" s="37"/>
      <c r="F13" s="37"/>
      <c r="G13" s="40">
        <f>IF(ISBLANK(E13),0,VLOOKUP(E13,Ceník!$A$4:$B$16,2,1))</f>
        <v>0</v>
      </c>
      <c r="H13" s="43">
        <f t="shared" si="1"/>
        <v>0</v>
      </c>
      <c r="I13" s="44">
        <f t="shared" si="2"/>
        <v>0</v>
      </c>
    </row>
    <row r="14" spans="1:12" ht="15.75" customHeight="1" x14ac:dyDescent="0.25">
      <c r="A14" s="7" t="s">
        <v>19</v>
      </c>
      <c r="B14" s="35"/>
      <c r="C14" s="34"/>
      <c r="D14" s="32">
        <f t="shared" si="0"/>
        <v>0</v>
      </c>
      <c r="E14" s="37"/>
      <c r="F14" s="37"/>
      <c r="G14" s="40">
        <f>IF(ISBLANK(E14),0,VLOOKUP(E14,Ceník!$A$4:$B$16,2,1))</f>
        <v>0</v>
      </c>
      <c r="H14" s="43">
        <f t="shared" si="1"/>
        <v>0</v>
      </c>
      <c r="I14" s="44">
        <f t="shared" si="2"/>
        <v>0</v>
      </c>
    </row>
    <row r="15" spans="1:12" ht="15.75" customHeight="1" x14ac:dyDescent="0.25">
      <c r="A15" s="7" t="s">
        <v>20</v>
      </c>
      <c r="B15" s="35"/>
      <c r="C15" s="34"/>
      <c r="D15" s="32">
        <f t="shared" si="0"/>
        <v>0</v>
      </c>
      <c r="E15" s="37"/>
      <c r="F15" s="37"/>
      <c r="G15" s="40">
        <f>IF(ISBLANK(E15),0,VLOOKUP(E15,Ceník!$A$4:$B$16,2,1))</f>
        <v>0</v>
      </c>
      <c r="H15" s="43">
        <f t="shared" si="1"/>
        <v>0</v>
      </c>
      <c r="I15" s="44">
        <f t="shared" si="2"/>
        <v>0</v>
      </c>
    </row>
    <row r="16" spans="1:12" ht="15.75" customHeight="1" x14ac:dyDescent="0.25">
      <c r="A16" s="9" t="s">
        <v>21</v>
      </c>
      <c r="B16" s="36"/>
      <c r="C16" s="34"/>
      <c r="D16" s="32">
        <f t="shared" si="0"/>
        <v>0</v>
      </c>
      <c r="E16" s="39"/>
      <c r="F16" s="39"/>
      <c r="G16" s="40">
        <f>IF(ISBLANK(E16),0,VLOOKUP(E16,Ceník!$A$4:$B$16,2,1))</f>
        <v>0</v>
      </c>
      <c r="H16" s="43">
        <f t="shared" si="1"/>
        <v>0</v>
      </c>
      <c r="I16" s="44">
        <f t="shared" si="2"/>
        <v>0</v>
      </c>
    </row>
    <row r="17" spans="1:9" s="3" customFormat="1" ht="18.75" customHeight="1" thickBot="1" x14ac:dyDescent="0.25">
      <c r="A17" s="11" t="s">
        <v>8</v>
      </c>
      <c r="B17" s="25">
        <f>SUM(B5:B16)</f>
        <v>0</v>
      </c>
      <c r="C17" s="12"/>
      <c r="D17" s="26">
        <f>SUM(D5:D16)</f>
        <v>0</v>
      </c>
      <c r="E17" s="13"/>
      <c r="F17" s="13"/>
      <c r="G17" s="13"/>
      <c r="H17" s="45"/>
      <c r="I17" s="46">
        <f>SUM(I5:I16)</f>
        <v>0</v>
      </c>
    </row>
    <row r="19" spans="1:9" ht="14.25" customHeight="1" x14ac:dyDescent="0.2">
      <c r="A19" s="14"/>
      <c r="B19" s="41" t="s">
        <v>26</v>
      </c>
      <c r="C19" s="41" t="s">
        <v>26</v>
      </c>
      <c r="D19" s="42" t="s">
        <v>28</v>
      </c>
      <c r="H19" s="30" t="s">
        <v>27</v>
      </c>
      <c r="I19" s="30" t="s">
        <v>27</v>
      </c>
    </row>
    <row r="20" spans="1:9" x14ac:dyDescent="0.2">
      <c r="D20" s="31" t="s">
        <v>26</v>
      </c>
    </row>
    <row r="21" spans="1:9" x14ac:dyDescent="0.2">
      <c r="D21"/>
    </row>
    <row r="23" spans="1:9" hidden="1" x14ac:dyDescent="0.2"/>
  </sheetData>
  <sheetProtection sheet="1"/>
  <protectedRanges>
    <protectedRange sqref="B5:C16 E5:F16" name="Oblast1"/>
  </protectedRanges>
  <mergeCells count="1">
    <mergeCell ref="A1:I1"/>
  </mergeCells>
  <conditionalFormatting sqref="B5:B16">
    <cfRule type="expression" dxfId="5" priority="6" stopIfTrue="1">
      <formula>B5=MAX($B$5:$B$16)</formula>
    </cfRule>
  </conditionalFormatting>
  <conditionalFormatting sqref="C5:C16">
    <cfRule type="expression" dxfId="4" priority="5" stopIfTrue="1">
      <formula>C5 = MAX($C$5:$C$16)</formula>
    </cfRule>
  </conditionalFormatting>
  <conditionalFormatting sqref="D5:D16">
    <cfRule type="expression" dxfId="3" priority="3" stopIfTrue="1">
      <formula>D5=MIN($D$5:$D$16)</formula>
    </cfRule>
    <cfRule type="expression" dxfId="2" priority="4" stopIfTrue="1">
      <formula>D5=MAX($D$5:$D$16)</formula>
    </cfRule>
  </conditionalFormatting>
  <conditionalFormatting sqref="H5:H16">
    <cfRule type="cellIs" dxfId="1" priority="2" stopIfTrue="1" operator="lessThan">
      <formula>0</formula>
    </cfRule>
  </conditionalFormatting>
  <conditionalFormatting sqref="I5:I16">
    <cfRule type="cellIs" dxfId="0" priority="1" stopIfTrue="1" operator="lessThan">
      <formula>0</formula>
    </cfRule>
  </conditionalFormatting>
  <dataValidations count="1">
    <dataValidation type="decimal" allowBlank="1" showInputMessage="1" showErrorMessage="1" errorTitle="Omezení vstupních hodnot" error="Můžete zadat jen hodnotu z intervalu 3,30 až 4,20" sqref="E5:E16">
      <formula1>3.3</formula1>
      <formula2>4.2</formula2>
    </dataValidation>
  </dataValidations>
  <pageMargins left="0.78749999999999998" right="0.78749999999999998" top="1.0527777777777778" bottom="1.0527777777777778" header="0.78749999999999998" footer="0.78749999999999998"/>
  <pageSetup paperSize="9" orientation="landscape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B1"/>
    </sheetView>
  </sheetViews>
  <sheetFormatPr defaultRowHeight="15.75" customHeight="1" x14ac:dyDescent="0.2"/>
  <cols>
    <col min="1" max="1" width="11.140625" style="18" customWidth="1"/>
    <col min="2" max="2" width="14.5703125" style="18" customWidth="1"/>
  </cols>
  <sheetData>
    <row r="1" spans="1:5" ht="25.5" customHeight="1" thickBot="1" x14ac:dyDescent="0.25">
      <c r="A1" s="47" t="s">
        <v>23</v>
      </c>
      <c r="B1" s="49"/>
    </row>
    <row r="2" spans="1:5" ht="15.75" customHeight="1" thickBot="1" x14ac:dyDescent="0.25">
      <c r="A2"/>
      <c r="B2"/>
    </row>
    <row r="3" spans="1:5" ht="15.75" customHeight="1" thickTop="1" thickBot="1" x14ac:dyDescent="0.25">
      <c r="A3" s="16" t="s">
        <v>3</v>
      </c>
      <c r="B3" s="17" t="s">
        <v>22</v>
      </c>
    </row>
    <row r="4" spans="1:5" ht="15.75" customHeight="1" thickTop="1" x14ac:dyDescent="0.2">
      <c r="A4" s="27">
        <v>3.29</v>
      </c>
      <c r="B4" s="19">
        <v>6.63</v>
      </c>
    </row>
    <row r="5" spans="1:5" ht="15.75" customHeight="1" x14ac:dyDescent="0.2">
      <c r="A5" s="28">
        <v>3.35</v>
      </c>
      <c r="B5" s="20">
        <v>6.72</v>
      </c>
    </row>
    <row r="6" spans="1:5" ht="15.75" customHeight="1" x14ac:dyDescent="0.2">
      <c r="A6" s="28">
        <v>3.4000000000000004</v>
      </c>
      <c r="B6" s="20">
        <v>6.81</v>
      </c>
    </row>
    <row r="7" spans="1:5" ht="15.75" customHeight="1" x14ac:dyDescent="0.2">
      <c r="A7" s="28">
        <v>3.45</v>
      </c>
      <c r="B7" s="20">
        <v>6.91</v>
      </c>
    </row>
    <row r="8" spans="1:5" ht="15.75" customHeight="1" x14ac:dyDescent="0.2">
      <c r="A8" s="28">
        <v>3.5000000000000004</v>
      </c>
      <c r="B8" s="20">
        <v>7</v>
      </c>
    </row>
    <row r="9" spans="1:5" ht="15.75" customHeight="1" x14ac:dyDescent="0.2">
      <c r="A9" s="28">
        <v>3.55</v>
      </c>
      <c r="B9" s="20">
        <v>7.1</v>
      </c>
      <c r="E9" t="s">
        <v>24</v>
      </c>
    </row>
    <row r="10" spans="1:5" ht="15.75" customHeight="1" x14ac:dyDescent="0.2">
      <c r="A10" s="28">
        <v>3.6000000000000005</v>
      </c>
      <c r="B10" s="20">
        <v>7.19</v>
      </c>
    </row>
    <row r="11" spans="1:5" ht="15.75" customHeight="1" x14ac:dyDescent="0.2">
      <c r="A11" s="28">
        <v>3.65</v>
      </c>
      <c r="B11" s="20">
        <v>7.29</v>
      </c>
    </row>
    <row r="12" spans="1:5" ht="15.75" customHeight="1" x14ac:dyDescent="0.2">
      <c r="A12" s="28">
        <v>3.7000000000000006</v>
      </c>
      <c r="B12" s="20">
        <v>7.39</v>
      </c>
    </row>
    <row r="13" spans="1:5" ht="15.75" customHeight="1" x14ac:dyDescent="0.2">
      <c r="A13" s="28">
        <v>3.75</v>
      </c>
      <c r="B13" s="20">
        <v>7.49</v>
      </c>
    </row>
    <row r="14" spans="1:5" ht="15.75" customHeight="1" x14ac:dyDescent="0.2">
      <c r="A14" s="28">
        <v>3.8</v>
      </c>
      <c r="B14" s="20">
        <v>7.59</v>
      </c>
    </row>
    <row r="15" spans="1:5" ht="15.75" customHeight="1" x14ac:dyDescent="0.2">
      <c r="A15" s="28">
        <v>3.85</v>
      </c>
      <c r="B15" s="20">
        <v>7.69</v>
      </c>
    </row>
    <row r="16" spans="1:5" ht="15.75" customHeight="1" thickBot="1" x14ac:dyDescent="0.25">
      <c r="A16" s="29">
        <v>3.9</v>
      </c>
      <c r="B16" s="21">
        <v>7.79</v>
      </c>
    </row>
    <row r="17" ht="15.75" customHeight="1" thickTop="1" x14ac:dyDescent="0.2"/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Statistika</vt:lpstr>
      <vt:lpstr>Statistika prázdná</vt:lpstr>
      <vt:lpstr>Ceník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Jana Vejpustková</cp:lastModifiedBy>
  <cp:lastPrinted>2012-01-09T09:12:55Z</cp:lastPrinted>
  <dcterms:created xsi:type="dcterms:W3CDTF">2012-01-09T08:37:19Z</dcterms:created>
  <dcterms:modified xsi:type="dcterms:W3CDTF">2012-10-05T09:14:38Z</dcterms:modified>
</cp:coreProperties>
</file>